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80" windowHeight="10980"/>
  </bookViews>
  <sheets>
    <sheet name="INVOERBLAD" sheetId="1" r:id="rId1"/>
    <sheet name="Leeftijdscategorie" sheetId="2" r:id="rId2"/>
    <sheet name="Tarieven haarlem" sheetId="3" r:id="rId3"/>
  </sheets>
  <definedNames>
    <definedName name="_xlnm.Print_Area" localSheetId="0">INVOERBLAD!$B$1:$D$30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C51" i="3" l="1"/>
  <c r="C52" i="3"/>
  <c r="C53" i="3"/>
  <c r="C54" i="3"/>
  <c r="C55" i="3"/>
  <c r="C56" i="3"/>
  <c r="C50" i="3"/>
  <c r="C61" i="3"/>
  <c r="C62" i="3"/>
  <c r="C63" i="3"/>
  <c r="C64" i="3"/>
  <c r="C60" i="3"/>
  <c r="C57" i="3"/>
  <c r="C58" i="3"/>
  <c r="C59" i="3"/>
  <c r="C32" i="3"/>
  <c r="C44" i="3"/>
  <c r="C45" i="3"/>
  <c r="C46" i="3"/>
  <c r="C43" i="3"/>
  <c r="C40" i="3"/>
  <c r="C41" i="3"/>
  <c r="C42" i="3"/>
  <c r="C39" i="3"/>
  <c r="C33" i="3"/>
  <c r="C34" i="3"/>
  <c r="C35" i="3"/>
  <c r="C36" i="3"/>
  <c r="C37" i="3"/>
  <c r="C38" i="3"/>
  <c r="C27" i="3"/>
  <c r="C28" i="3"/>
  <c r="C29" i="3"/>
  <c r="C26" i="3"/>
  <c r="C23" i="3"/>
  <c r="C24" i="3"/>
  <c r="C25" i="3"/>
  <c r="C22" i="3"/>
  <c r="C21" i="3"/>
  <c r="C20" i="3"/>
  <c r="C19" i="3"/>
  <c r="C18" i="3"/>
  <c r="C17" i="3"/>
  <c r="C16" i="3"/>
  <c r="C15" i="3"/>
  <c r="D3" i="2" l="1"/>
  <c r="D14" i="3" s="1"/>
  <c r="B11" i="3" s="1"/>
  <c r="E3" i="2"/>
  <c r="C7" i="1" s="1"/>
  <c r="B66" i="3"/>
  <c r="C19" i="1" s="1"/>
  <c r="B67" i="3"/>
  <c r="C67" i="3" s="1"/>
  <c r="C24" i="1" s="1"/>
  <c r="B87" i="3"/>
  <c r="C25" i="1" s="1"/>
  <c r="C103" i="3"/>
  <c r="D21" i="1" s="1"/>
  <c r="B86" i="3"/>
  <c r="C20" i="1" s="1"/>
  <c r="C10" i="3" s="1"/>
  <c r="B3" i="2"/>
  <c r="D31" i="3"/>
  <c r="B12" i="3" s="1"/>
  <c r="D49" i="3"/>
  <c r="C11" i="3" l="1"/>
  <c r="D19" i="1" s="1"/>
  <c r="D27" i="1" s="1"/>
  <c r="D13" i="3"/>
  <c r="D67" i="3"/>
  <c r="D23" i="1" s="1"/>
</calcChain>
</file>

<file path=xl/sharedStrings.xml><?xml version="1.0" encoding="utf-8"?>
<sst xmlns="http://schemas.openxmlformats.org/spreadsheetml/2006/main" count="225" uniqueCount="118">
  <si>
    <t>Categorie Abonnementsaanvraag</t>
  </si>
  <si>
    <t>Junioren B</t>
  </si>
  <si>
    <t>Licentie- of KNSB-relatienummer</t>
  </si>
  <si>
    <t>Naam</t>
  </si>
  <si>
    <t>Adres</t>
  </si>
  <si>
    <t>Telefoon-1</t>
  </si>
  <si>
    <t>Telefoon-2</t>
  </si>
  <si>
    <t>Email-adres</t>
  </si>
  <si>
    <t>Ja</t>
  </si>
  <si>
    <t>In het bezit van een electronische toegangskaart Haarlem</t>
  </si>
  <si>
    <t>Rekeningnummer (IBAN)</t>
  </si>
  <si>
    <t>Naam rekeninghouder / ondertekening</t>
  </si>
  <si>
    <t>Leeftijdscategorien</t>
  </si>
  <si>
    <t>masters 40+</t>
  </si>
  <si>
    <t>masters 50+</t>
  </si>
  <si>
    <t>masters 60+</t>
  </si>
  <si>
    <t>Leeftijd</t>
  </si>
  <si>
    <t>Categorie</t>
  </si>
  <si>
    <t>Pupillen F</t>
  </si>
  <si>
    <t>Pupillen E</t>
  </si>
  <si>
    <t>Pupillen D</t>
  </si>
  <si>
    <t>Pupillen C</t>
  </si>
  <si>
    <t>Pupillen B</t>
  </si>
  <si>
    <t>Pupillen A</t>
  </si>
  <si>
    <t>Junioren C</t>
  </si>
  <si>
    <t>Junioren A</t>
  </si>
  <si>
    <t>Neo-senioren</t>
  </si>
  <si>
    <t>Senioren</t>
  </si>
  <si>
    <t>KNSB site</t>
  </si>
  <si>
    <t> Categorie</t>
  </si>
  <si>
    <t>tm 7</t>
  </si>
  <si>
    <t>13 tm 14</t>
  </si>
  <si>
    <t>15 tm 16</t>
  </si>
  <si>
    <t>17 tm 18</t>
  </si>
  <si>
    <t>19 tm 22</t>
  </si>
  <si>
    <t>23 tm 38</t>
  </si>
  <si>
    <t>39 tm 100</t>
  </si>
  <si>
    <t>Masters</t>
  </si>
  <si>
    <t>CATEGORIE &amp; KNSB Nr.</t>
  </si>
  <si>
    <t>PERSOONSGEGEVENS</t>
  </si>
  <si>
    <t>NAAM  REKENINGHOUDER / ONDERTEKENING</t>
  </si>
  <si>
    <t>Geboortedatum</t>
  </si>
  <si>
    <t>Leeftijd Peildatum</t>
  </si>
  <si>
    <t>leeftijdscategorie op peildatum</t>
  </si>
  <si>
    <t>ABONNEMENTSKEUZE HAARLEM</t>
  </si>
  <si>
    <t>Langebaan</t>
  </si>
  <si>
    <t>1e Wedstrijdabonnement</t>
  </si>
  <si>
    <t>volgend</t>
  </si>
  <si>
    <t>1e trainingsabonnement</t>
  </si>
  <si>
    <t>Junioren</t>
  </si>
  <si>
    <t>Pupillen</t>
  </si>
  <si>
    <t>Reguliere trainingen</t>
  </si>
  <si>
    <t>HW1</t>
  </si>
  <si>
    <t>HT1</t>
  </si>
  <si>
    <t>HW2</t>
  </si>
  <si>
    <t>HT2</t>
  </si>
  <si>
    <t>HW3</t>
  </si>
  <si>
    <t>HT3</t>
  </si>
  <si>
    <t>HW4</t>
  </si>
  <si>
    <t>HT4</t>
  </si>
  <si>
    <t>HW5</t>
  </si>
  <si>
    <t>HT5</t>
  </si>
  <si>
    <t>HW6</t>
  </si>
  <si>
    <t>HT6</t>
  </si>
  <si>
    <t>HW7</t>
  </si>
  <si>
    <t>HT7</t>
  </si>
  <si>
    <t>maandag  17.30 – 18.30</t>
  </si>
  <si>
    <t>maandag  18.45 – 19.50</t>
  </si>
  <si>
    <t>maandag  20.05 – 21.15</t>
  </si>
  <si>
    <t>woensdag  18.00 – 19.15</t>
  </si>
  <si>
    <t>donderdag  18.15 – 19.15</t>
  </si>
  <si>
    <t>zaterdag  07.00 – 08.10</t>
  </si>
  <si>
    <t>zaterdag  16.30 – 17.45</t>
  </si>
  <si>
    <t>wanneer</t>
  </si>
  <si>
    <t>Trainingsabonnement HT</t>
  </si>
  <si>
    <t>Wedstrijdabonnement HW</t>
  </si>
  <si>
    <t>Dag en tijd</t>
  </si>
  <si>
    <t>Totaal van de bedragen</t>
  </si>
  <si>
    <t>Nee</t>
  </si>
  <si>
    <t>Persoonsgegevens mogen gebruikt worden door STG?</t>
  </si>
  <si>
    <t>2e Abonnement type</t>
  </si>
  <si>
    <t>Eerste abonnement</t>
  </si>
  <si>
    <t>tweede abonnement</t>
  </si>
  <si>
    <t>Gekozen 1e abonnement(en) op Haarlem</t>
  </si>
  <si>
    <t>Datum</t>
  </si>
  <si>
    <t>Achtenaam, Voornaam, tussenvoegsel</t>
  </si>
  <si>
    <t>Straatnaam, huisnummer, postcode, plaats</t>
  </si>
  <si>
    <t>dd-mm-jjjj</t>
  </si>
  <si>
    <t>https://www.stg-zaanstreek.nl/lidmaatschap/hoe-gaan-we-om-met-persoonsgegevens/</t>
  </si>
  <si>
    <t>HAARLEM</t>
  </si>
  <si>
    <t>[HT/HW1 tot en met HT/HW7]</t>
  </si>
  <si>
    <t>indien niet bekend, kan je het opvragen bij: secretaris@stg-zaanstreek.nl</t>
  </si>
  <si>
    <t>Toelichting groene invoervelden links</t>
  </si>
  <si>
    <t>maandag  17.30 – 18.35</t>
  </si>
  <si>
    <t>maandag  18.50 – 19.55</t>
  </si>
  <si>
    <t>maandag  20.10 – 21.15</t>
  </si>
  <si>
    <t>zaterdag  16.40 – 17.50</t>
  </si>
  <si>
    <t>STG ZAANSTREEK ABONNEMENTSAANVRAAG SEIZOEN 2020 - 2021</t>
  </si>
  <si>
    <r>
      <t xml:space="preserve">Pas op, de leeftijd op </t>
    </r>
    <r>
      <rPr>
        <b/>
        <i/>
        <sz val="11"/>
        <color theme="1"/>
        <rFont val="Calibri"/>
        <family val="2"/>
        <scheme val="minor"/>
      </rPr>
      <t>1 juli 2020</t>
    </r>
    <r>
      <rPr>
        <i/>
        <sz val="11"/>
        <color theme="1"/>
        <rFont val="Calibri"/>
        <family val="2"/>
        <scheme val="minor"/>
      </rPr>
      <t xml:space="preserve"> invullen</t>
    </r>
  </si>
  <si>
    <t>Gekozen 2e abonnement op Haarlem***</t>
  </si>
  <si>
    <t>***I.v.m. mogelijke restricties op het maximum aantal mensen op de baan a.g.v. Corona/Covid-9 is de uitgifte van een 2e abonnement ondergeschikt aan deelnemers die nog geen 1e abonnement hebben.</t>
  </si>
  <si>
    <t>Indiendatum voorlopige aanvraag*</t>
  </si>
  <si>
    <t>1e Abonnement type**</t>
  </si>
  <si>
    <t xml:space="preserve">[HT/HW1 tot en met HT/HW7], </t>
  </si>
  <si>
    <t>**Pupillen &amp; Junioren C alleen HW07, alternatieven  i.o.m .Jeugdzaken</t>
  </si>
  <si>
    <t>Geboortedatum (dd-mm-jjjj)**</t>
  </si>
  <si>
    <t>2020_2021 tarieven Haarlem</t>
  </si>
  <si>
    <t>VOORLOPIGE AANVRAAG!</t>
  </si>
  <si>
    <t>De hierboven vermelde persoon bij de rubriek 'Naam rekeninghouder / ondertekening' heeft met het versturen van dit formulier een éénmalige machtiging verleend om het verschuldigde totaalbedrag m.b.t. de afname van abonnementen(en) en , indien nodig, een electronische kaart af te boeken van het hierboven vermelde rekening nr. Deze éénmalige machtiging geldt voor het seizoen 2020-2021. Het abonnementsgeld zal na definitieve toewijzing abonnement één tot twee weken later worden afgeschreven.</t>
  </si>
  <si>
    <t>seizoen 2020-2021</t>
  </si>
  <si>
    <t>https://nocnsf.nl/sportprotocol</t>
  </si>
  <si>
    <t>Opmerkingen</t>
  </si>
  <si>
    <r>
      <t xml:space="preserve">Met het versturen van het formulier verklaar ik mij te zullen houden aan het </t>
    </r>
    <r>
      <rPr>
        <b/>
        <i/>
        <sz val="10"/>
        <color theme="1"/>
        <rFont val="Calibri"/>
        <family val="2"/>
        <scheme val="minor"/>
      </rPr>
      <t xml:space="preserve">'Algemeen Protocol Verantwoord Sporten van Het NOC*NSF' </t>
    </r>
    <r>
      <rPr>
        <i/>
        <sz val="10"/>
        <color theme="1"/>
        <rFont val="Calibri"/>
        <family val="2"/>
        <scheme val="minor"/>
      </rPr>
      <t>Hoofdstukken: 'Veiligheid- en hygiëneregels voor iedereen', 'Voor sporters' en indien van toepassing 'Voor ouders/verzorgers en toeschouwers'.</t>
    </r>
  </si>
  <si>
    <t xml:space="preserve">*I.v.m. mogelijk een maximum aantal mensen op de baan a.g.v. Corona/Covid-9 vindt de toewijzing van de abonnementen plaats op basis van volgorde datum binnenkomst aanvraag. </t>
  </si>
  <si>
    <r>
      <t xml:space="preserve">Let op:
Pupillen en Junioren C (jeugd t/m 14 jaar) kunnen </t>
    </r>
    <r>
      <rPr>
        <b/>
        <i/>
        <sz val="10"/>
        <color theme="1"/>
        <rFont val="Calibri"/>
        <family val="2"/>
        <scheme val="minor"/>
      </rPr>
      <t>alleen</t>
    </r>
    <r>
      <rPr>
        <i/>
        <sz val="10"/>
        <color theme="1"/>
        <rFont val="Calibri"/>
        <family val="2"/>
        <scheme val="minor"/>
      </rPr>
      <t xml:space="preserve"> ingeschreven worden voor abonnement Haarlem HW7, uitzonderingen in overleg met Jeugdzaken te bespreken.
HT/HW4 woensdagavond Haarlem is geen trainingsuur.</t>
    </r>
  </si>
  <si>
    <t>Voor uitvoering</t>
  </si>
  <si>
    <t>Geen</t>
  </si>
  <si>
    <t>Leeftijd peildatum 1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</si>
</sst>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&quot;€&quot;\ #,##0.00"/>
    <numFmt numFmtId="165" formatCode="0#########"/>
    <numFmt numFmtId="166" formatCode="00.00.00.000"/>
  </numFmts>
  <fonts count="2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3A3A3A"/>
      <name val="Calibri"/>
      <family val="2"/>
    </font>
    <font>
      <sz val="11"/>
      <color rgb="FF3A3A3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E0F3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4A86E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rgb="FFFF800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/>
    <xf numFmtId="1" fontId="0" fillId="0" borderId="0" xfId="0" applyNumberFormat="1"/>
    <xf numFmtId="0" fontId="0" fillId="0" borderId="0" xfId="0" applyFont="1" applyAlignment="1"/>
    <xf numFmtId="0" fontId="7" fillId="0" borderId="3" xfId="0" applyFont="1" applyBorder="1" applyAlignment="1">
      <alignment horizontal="center"/>
    </xf>
    <xf numFmtId="0" fontId="9" fillId="0" borderId="0" xfId="0" applyFont="1" applyAlignment="1"/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0" borderId="0" xfId="0" applyFill="1"/>
    <xf numFmtId="0" fontId="2" fillId="3" borderId="1" xfId="2"/>
    <xf numFmtId="1" fontId="3" fillId="3" borderId="2" xfId="3" applyNumberFormat="1" applyFill="1" applyAlignment="1">
      <alignment horizontal="center"/>
    </xf>
    <xf numFmtId="14" fontId="13" fillId="6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6" fillId="0" borderId="3" xfId="0" applyFont="1" applyBorder="1" applyAlignment="1"/>
    <xf numFmtId="0" fontId="0" fillId="0" borderId="3" xfId="0" applyFont="1" applyBorder="1" applyAlignment="1"/>
    <xf numFmtId="0" fontId="0" fillId="0" borderId="3" xfId="0" applyBorder="1"/>
    <xf numFmtId="0" fontId="2" fillId="3" borderId="3" xfId="2" applyBorder="1" applyAlignment="1">
      <alignment horizontal="center" vertical="top" wrapText="1"/>
    </xf>
    <xf numFmtId="1" fontId="2" fillId="3" borderId="3" xfId="2" applyNumberFormat="1" applyBorder="1" applyAlignment="1">
      <alignment horizontal="center"/>
    </xf>
    <xf numFmtId="14" fontId="3" fillId="6" borderId="2" xfId="3" applyNumberFormat="1" applyFill="1" applyAlignment="1">
      <alignment horizontal="center"/>
    </xf>
    <xf numFmtId="0" fontId="5" fillId="6" borderId="3" xfId="0" applyFont="1" applyFill="1" applyBorder="1" applyAlignment="1"/>
    <xf numFmtId="15" fontId="1" fillId="2" borderId="3" xfId="1" applyNumberForma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10" fillId="4" borderId="7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8" xfId="2" applyBorder="1"/>
    <xf numFmtId="164" fontId="2" fillId="3" borderId="1" xfId="2" applyNumberFormat="1"/>
    <xf numFmtId="1" fontId="0" fillId="11" borderId="0" xfId="0" applyNumberFormat="1" applyFill="1" applyBorder="1" applyAlignment="1">
      <alignment horizontal="center" vertical="center"/>
    </xf>
    <xf numFmtId="8" fontId="0" fillId="0" borderId="3" xfId="0" applyNumberFormat="1" applyBorder="1"/>
    <xf numFmtId="0" fontId="8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/>
    </xf>
    <xf numFmtId="8" fontId="0" fillId="0" borderId="0" xfId="0" applyNumberFormat="1" applyBorder="1"/>
    <xf numFmtId="0" fontId="0" fillId="0" borderId="0" xfId="0" applyBorder="1"/>
    <xf numFmtId="164" fontId="3" fillId="3" borderId="2" xfId="3" applyNumberFormat="1" applyFill="1" applyAlignment="1">
      <alignment horizontal="center"/>
    </xf>
    <xf numFmtId="164" fontId="3" fillId="0" borderId="2" xfId="3" applyNumberFormat="1"/>
    <xf numFmtId="0" fontId="13" fillId="0" borderId="0" xfId="0" applyFont="1" applyAlignment="1">
      <alignment horizontal="left" vertical="center"/>
    </xf>
    <xf numFmtId="0" fontId="0" fillId="0" borderId="9" xfId="0" applyBorder="1"/>
    <xf numFmtId="0" fontId="0" fillId="0" borderId="10" xfId="0" applyBorder="1"/>
    <xf numFmtId="1" fontId="3" fillId="0" borderId="11" xfId="3" applyNumberFormat="1" applyBorder="1"/>
    <xf numFmtId="0" fontId="0" fillId="0" borderId="12" xfId="0" applyBorder="1"/>
    <xf numFmtId="164" fontId="3" fillId="0" borderId="2" xfId="3" applyNumberFormat="1" applyBorder="1"/>
    <xf numFmtId="164" fontId="3" fillId="3" borderId="13" xfId="3" applyNumberFormat="1" applyFill="1" applyBorder="1" applyAlignment="1">
      <alignment horizontal="center"/>
    </xf>
    <xf numFmtId="0" fontId="0" fillId="0" borderId="14" xfId="0" applyBorder="1"/>
    <xf numFmtId="164" fontId="3" fillId="0" borderId="15" xfId="3" applyNumberFormat="1" applyBorder="1"/>
    <xf numFmtId="0" fontId="0" fillId="0" borderId="16" xfId="0" applyBorder="1"/>
    <xf numFmtId="0" fontId="15" fillId="0" borderId="0" xfId="0" applyFont="1"/>
    <xf numFmtId="0" fontId="3" fillId="0" borderId="2" xfId="3"/>
    <xf numFmtId="0" fontId="2" fillId="3" borderId="0" xfId="2" applyBorder="1"/>
    <xf numFmtId="0" fontId="0" fillId="6" borderId="0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64" fontId="0" fillId="11" borderId="21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4" fontId="0" fillId="13" borderId="3" xfId="0" applyNumberForma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 wrapText="1"/>
      <protection locked="0"/>
    </xf>
    <xf numFmtId="165" fontId="0" fillId="13" borderId="3" xfId="0" applyNumberFormat="1" applyFill="1" applyBorder="1" applyAlignment="1" applyProtection="1">
      <alignment horizontal="center" vertical="center"/>
      <protection locked="0"/>
    </xf>
    <xf numFmtId="0" fontId="14" fillId="13" borderId="3" xfId="4" applyNumberForma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7" fillId="0" borderId="0" xfId="4" applyFont="1" applyProtection="1">
      <protection locked="0"/>
    </xf>
    <xf numFmtId="0" fontId="19" fillId="6" borderId="0" xfId="0" applyFont="1" applyFill="1" applyBorder="1" applyAlignment="1">
      <alignment horizontal="left" vertical="center"/>
    </xf>
    <xf numFmtId="8" fontId="0" fillId="13" borderId="0" xfId="0" applyNumberFormat="1" applyFill="1"/>
    <xf numFmtId="0" fontId="12" fillId="14" borderId="17" xfId="0" applyFont="1" applyFill="1" applyBorder="1" applyAlignment="1">
      <alignment horizontal="left" vertical="center"/>
    </xf>
    <xf numFmtId="0" fontId="0" fillId="14" borderId="18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6" borderId="21" xfId="0" applyFill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22" fillId="6" borderId="0" xfId="0" applyFont="1" applyFill="1"/>
    <xf numFmtId="0" fontId="14" fillId="0" borderId="0" xfId="4"/>
    <xf numFmtId="0" fontId="23" fillId="0" borderId="21" xfId="0" applyFont="1" applyBorder="1" applyAlignment="1">
      <alignment horizontal="center" vertical="center"/>
    </xf>
    <xf numFmtId="49" fontId="0" fillId="13" borderId="3" xfId="0" applyNumberFormat="1" applyFill="1" applyBorder="1" applyAlignment="1" applyProtection="1">
      <alignment horizontal="center" vertical="center"/>
      <protection locked="0"/>
    </xf>
    <xf numFmtId="166" fontId="0" fillId="13" borderId="3" xfId="0" applyNumberFormat="1" applyFill="1" applyBorder="1" applyAlignment="1" applyProtection="1">
      <alignment horizontal="center" vertical="center"/>
      <protection locked="0"/>
    </xf>
    <xf numFmtId="49" fontId="0" fillId="13" borderId="3" xfId="0" applyNumberFormat="1" applyFill="1" applyBorder="1" applyAlignment="1" applyProtection="1">
      <alignment horizontal="center" vertical="center" wrapText="1"/>
      <protection locked="0"/>
    </xf>
    <xf numFmtId="0" fontId="18" fillId="12" borderId="22" xfId="0" applyFont="1" applyFill="1" applyBorder="1" applyAlignment="1">
      <alignment vertical="center" wrapText="1"/>
    </xf>
    <xf numFmtId="0" fontId="18" fillId="12" borderId="23" xfId="0" applyFont="1" applyFill="1" applyBorder="1" applyAlignment="1">
      <alignment vertical="center" wrapText="1"/>
    </xf>
    <xf numFmtId="0" fontId="18" fillId="12" borderId="24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5">
    <cellStyle name="Berekening" xfId="2" builtinId="22"/>
    <cellStyle name="Gekoppelde cel" xfId="3" builtinId="24"/>
    <cellStyle name="Hyperlink" xfId="4" builtinId="8"/>
    <cellStyle name="Invoer" xfId="1" builtinId="20"/>
    <cellStyle name="Standaard" xfId="0" builtinId="0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57151</xdr:rowOff>
    </xdr:from>
    <xdr:to>
      <xdr:col>1</xdr:col>
      <xdr:colOff>2962275</xdr:colOff>
      <xdr:row>1</xdr:row>
      <xdr:rowOff>700559</xdr:rowOff>
    </xdr:to>
    <xdr:pic>
      <xdr:nvPicPr>
        <xdr:cNvPr id="2" name="Afbeelding 1" descr="C:\Users\TEMP\Downloads\image001 (1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23851"/>
          <a:ext cx="2876550" cy="643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ocnsf.nl/sportprotocol" TargetMode="External"/><Relationship Id="rId1" Type="http://schemas.openxmlformats.org/officeDocument/2006/relationships/hyperlink" Target="https://www.stg-zaanstreek.nl/lidmaatschap/hoe-gaan-we-om-met-persoonsgegevens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B1:E33"/>
  <sheetViews>
    <sheetView tabSelected="1" workbookViewId="0">
      <selection activeCell="C4" sqref="C4"/>
    </sheetView>
  </sheetViews>
  <sheetFormatPr defaultColWidth="8.86328125" defaultRowHeight="14.25" x14ac:dyDescent="0.65"/>
  <cols>
    <col min="1" max="1" width="6.86328125" customWidth="1"/>
    <col min="2" max="2" width="52.7265625" style="31" customWidth="1"/>
    <col min="3" max="3" width="28" style="30" customWidth="1"/>
    <col min="4" max="4" width="12.40625" style="30" customWidth="1"/>
    <col min="5" max="5" width="62.31640625" customWidth="1"/>
  </cols>
  <sheetData>
    <row r="1" spans="2:5" ht="20.5" x14ac:dyDescent="0.65">
      <c r="B1" s="77" t="s">
        <v>97</v>
      </c>
      <c r="C1" s="78"/>
      <c r="D1" s="79"/>
      <c r="E1" s="83" t="s">
        <v>115</v>
      </c>
    </row>
    <row r="2" spans="2:5" ht="60" customHeight="1" x14ac:dyDescent="0.65">
      <c r="B2" s="56"/>
      <c r="C2" s="67" t="s">
        <v>89</v>
      </c>
      <c r="D2" s="57"/>
      <c r="E2" s="67" t="s">
        <v>107</v>
      </c>
    </row>
    <row r="3" spans="2:5" ht="12.75" customHeight="1" x14ac:dyDescent="0.65">
      <c r="B3" s="58" t="s">
        <v>38</v>
      </c>
      <c r="C3" s="59"/>
      <c r="D3" s="60"/>
      <c r="E3" s="75" t="s">
        <v>92</v>
      </c>
    </row>
    <row r="4" spans="2:5" ht="42.75" x14ac:dyDescent="0.65">
      <c r="B4" s="82" t="s">
        <v>101</v>
      </c>
      <c r="C4" s="68"/>
      <c r="D4" s="81"/>
      <c r="E4" s="80" t="s">
        <v>113</v>
      </c>
    </row>
    <row r="5" spans="2:5" x14ac:dyDescent="0.65">
      <c r="B5" s="56" t="s">
        <v>105</v>
      </c>
      <c r="C5" s="68"/>
      <c r="D5" s="57"/>
      <c r="E5" s="73" t="s">
        <v>87</v>
      </c>
    </row>
    <row r="6" spans="2:5" x14ac:dyDescent="0.65">
      <c r="B6" s="56" t="s">
        <v>117</v>
      </c>
      <c r="C6" s="69"/>
      <c r="D6" s="57"/>
      <c r="E6" s="73" t="s">
        <v>98</v>
      </c>
    </row>
    <row r="7" spans="2:5" ht="15" x14ac:dyDescent="0.2">
      <c r="B7" s="56" t="s">
        <v>0</v>
      </c>
      <c r="C7" s="34" t="e">
        <f>+Leeftijdscategorie!E3</f>
        <v>#N/A</v>
      </c>
      <c r="D7" s="57"/>
      <c r="E7" s="73"/>
    </row>
    <row r="8" spans="2:5" ht="15" x14ac:dyDescent="0.2">
      <c r="B8" s="56" t="s">
        <v>2</v>
      </c>
      <c r="C8" s="69"/>
      <c r="D8" s="57"/>
      <c r="E8" s="73" t="s">
        <v>91</v>
      </c>
    </row>
    <row r="9" spans="2:5" ht="15" x14ac:dyDescent="0.2">
      <c r="B9" s="58" t="s">
        <v>39</v>
      </c>
      <c r="C9" s="59"/>
      <c r="D9" s="60"/>
      <c r="E9" s="73"/>
    </row>
    <row r="10" spans="2:5" ht="15" x14ac:dyDescent="0.2">
      <c r="B10" s="56" t="s">
        <v>3</v>
      </c>
      <c r="C10" s="86"/>
      <c r="D10" s="57"/>
      <c r="E10" s="73" t="s">
        <v>85</v>
      </c>
    </row>
    <row r="11" spans="2:5" x14ac:dyDescent="0.65">
      <c r="B11" s="56" t="s">
        <v>4</v>
      </c>
      <c r="C11" s="88"/>
      <c r="D11" s="57"/>
      <c r="E11" s="73" t="s">
        <v>86</v>
      </c>
    </row>
    <row r="12" spans="2:5" ht="15" x14ac:dyDescent="0.2">
      <c r="B12" s="56" t="s">
        <v>5</v>
      </c>
      <c r="C12" s="71"/>
      <c r="D12" s="57"/>
      <c r="E12" s="73"/>
    </row>
    <row r="13" spans="2:5" x14ac:dyDescent="0.65">
      <c r="B13" s="56" t="s">
        <v>6</v>
      </c>
      <c r="C13" s="71"/>
      <c r="D13" s="57"/>
      <c r="E13" s="73"/>
    </row>
    <row r="14" spans="2:5" x14ac:dyDescent="0.65">
      <c r="B14" s="56" t="s">
        <v>7</v>
      </c>
      <c r="C14" s="72"/>
      <c r="D14" s="57"/>
      <c r="E14" s="73"/>
    </row>
    <row r="15" spans="2:5" x14ac:dyDescent="0.65">
      <c r="B15" s="56" t="s">
        <v>79</v>
      </c>
      <c r="C15" s="69" t="s">
        <v>8</v>
      </c>
      <c r="D15" s="57"/>
      <c r="E15" s="74" t="s">
        <v>88</v>
      </c>
    </row>
    <row r="16" spans="2:5" x14ac:dyDescent="0.65">
      <c r="B16" s="56" t="s">
        <v>111</v>
      </c>
      <c r="C16" s="70" t="s">
        <v>116</v>
      </c>
      <c r="D16" s="57"/>
      <c r="E16" s="73"/>
    </row>
    <row r="17" spans="2:5" x14ac:dyDescent="0.65">
      <c r="B17" s="58" t="s">
        <v>44</v>
      </c>
      <c r="C17" s="59"/>
      <c r="D17" s="60"/>
      <c r="E17" s="73"/>
    </row>
    <row r="18" spans="2:5" x14ac:dyDescent="0.65">
      <c r="B18" s="61" t="s">
        <v>102</v>
      </c>
      <c r="C18" s="69"/>
      <c r="D18" s="85" t="str">
        <f>IF(C6&gt;14,".","HW7!")</f>
        <v>HW7!</v>
      </c>
      <c r="E18" s="42" t="s">
        <v>103</v>
      </c>
    </row>
    <row r="19" spans="2:5" x14ac:dyDescent="0.65">
      <c r="B19" s="56" t="s">
        <v>76</v>
      </c>
      <c r="C19" s="34" t="e">
        <f>+'Tarieven haarlem'!B66</f>
        <v>#N/A</v>
      </c>
      <c r="D19" s="62" t="e">
        <f>+'Tarieven haarlem'!C11</f>
        <v>#N/A</v>
      </c>
      <c r="E19" s="42" t="s">
        <v>104</v>
      </c>
    </row>
    <row r="20" spans="2:5" x14ac:dyDescent="0.65">
      <c r="B20" s="56" t="s">
        <v>83</v>
      </c>
      <c r="C20" s="34" t="e">
        <f>+'Tarieven haarlem'!B86</f>
        <v>#N/A</v>
      </c>
      <c r="D20" s="63"/>
      <c r="E20" s="73"/>
    </row>
    <row r="21" spans="2:5" x14ac:dyDescent="0.65">
      <c r="B21" s="56" t="s">
        <v>9</v>
      </c>
      <c r="C21" s="69"/>
      <c r="D21" s="62" t="e">
        <f>+'Tarieven haarlem'!C103</f>
        <v>#N/A</v>
      </c>
      <c r="E21" s="73"/>
    </row>
    <row r="22" spans="2:5" x14ac:dyDescent="0.65">
      <c r="B22" s="56"/>
      <c r="C22" s="55"/>
      <c r="D22" s="64"/>
      <c r="E22" s="73"/>
    </row>
    <row r="23" spans="2:5" x14ac:dyDescent="0.65">
      <c r="B23" s="61" t="s">
        <v>80</v>
      </c>
      <c r="C23" s="69"/>
      <c r="D23" s="62">
        <f>+'Tarieven haarlem'!D67</f>
        <v>0</v>
      </c>
      <c r="E23" s="42" t="s">
        <v>90</v>
      </c>
    </row>
    <row r="24" spans="2:5" x14ac:dyDescent="0.65">
      <c r="B24" s="56" t="s">
        <v>76</v>
      </c>
      <c r="C24" s="34">
        <f>+'Tarieven haarlem'!C67</f>
        <v>1</v>
      </c>
      <c r="D24" s="63"/>
      <c r="E24" s="73"/>
    </row>
    <row r="25" spans="2:5" ht="42.75" x14ac:dyDescent="0.65">
      <c r="B25" s="56" t="s">
        <v>99</v>
      </c>
      <c r="C25" s="34" t="e">
        <f>+'Tarieven haarlem'!B87</f>
        <v>#N/A</v>
      </c>
      <c r="D25" s="63"/>
      <c r="E25" s="80" t="s">
        <v>100</v>
      </c>
    </row>
    <row r="26" spans="2:5" x14ac:dyDescent="0.65">
      <c r="B26" s="58" t="s">
        <v>40</v>
      </c>
      <c r="C26" s="59"/>
      <c r="D26" s="65"/>
      <c r="E26" s="73"/>
    </row>
    <row r="27" spans="2:5" x14ac:dyDescent="0.65">
      <c r="B27" s="56"/>
      <c r="C27" s="66" t="s">
        <v>77</v>
      </c>
      <c r="D27" s="62" t="e">
        <f>SUM(D19:D25)</f>
        <v>#N/A</v>
      </c>
      <c r="E27" s="73"/>
    </row>
    <row r="28" spans="2:5" x14ac:dyDescent="0.65">
      <c r="B28" s="56" t="s">
        <v>10</v>
      </c>
      <c r="C28" s="87"/>
      <c r="D28" s="57"/>
      <c r="E28" s="73"/>
    </row>
    <row r="29" spans="2:5" x14ac:dyDescent="0.65">
      <c r="B29" s="56" t="s">
        <v>11</v>
      </c>
      <c r="C29" s="86"/>
      <c r="D29" s="57"/>
      <c r="E29" s="73"/>
    </row>
    <row r="30" spans="2:5" x14ac:dyDescent="0.65">
      <c r="B30" s="56" t="s">
        <v>84</v>
      </c>
      <c r="C30" s="68"/>
      <c r="D30" s="57"/>
      <c r="E30" s="73" t="s">
        <v>87</v>
      </c>
    </row>
    <row r="31" spans="2:5" ht="66.75" customHeight="1" x14ac:dyDescent="0.65">
      <c r="B31" s="89" t="s">
        <v>108</v>
      </c>
      <c r="C31" s="90"/>
      <c r="D31" s="91"/>
    </row>
    <row r="32" spans="2:5" ht="55.25" customHeight="1" x14ac:dyDescent="0.65">
      <c r="B32" s="89" t="s">
        <v>112</v>
      </c>
      <c r="C32" s="92"/>
      <c r="D32" s="93"/>
      <c r="E32" s="84" t="s">
        <v>110</v>
      </c>
    </row>
    <row r="33" spans="2:4" ht="63" customHeight="1" x14ac:dyDescent="0.65">
      <c r="B33" s="89" t="s">
        <v>114</v>
      </c>
      <c r="C33" s="90"/>
      <c r="D33" s="91"/>
    </row>
  </sheetData>
  <sheetProtection password="CCA3" sheet="1" objects="1" scenarios="1" selectLockedCells="1"/>
  <mergeCells count="3">
    <mergeCell ref="B31:D31"/>
    <mergeCell ref="B33:D33"/>
    <mergeCell ref="B32:D32"/>
  </mergeCells>
  <conditionalFormatting sqref="C15">
    <cfRule type="containsText" dxfId="50" priority="5" operator="containsText" text="nee">
      <formula>NOT(ISERROR(SEARCH("nee",C15)))</formula>
    </cfRule>
  </conditionalFormatting>
  <conditionalFormatting sqref="D18">
    <cfRule type="expression" dxfId="49" priority="2">
      <formula>"HW7"</formula>
    </cfRule>
  </conditionalFormatting>
  <hyperlinks>
    <hyperlink ref="E15" r:id="rId1"/>
    <hyperlink ref="E32" r:id="rId2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7D477AE5-099E-45E7-8920-350DA61E0AC9}">
            <xm:f>NOT(ISERROR(SEARCH(#REF!,D19)))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D19 D23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'Tarieven haarlem'!$A$71:$A$84</xm:f>
          </x14:formula1>
          <xm:sqref>C18</xm:sqref>
        </x14:dataValidation>
        <x14:dataValidation type="list" allowBlank="1" showInputMessage="1" showErrorMessage="1">
          <x14:formula1>
            <xm:f>'Tarieven haarlem'!$A$103:$A$104</xm:f>
          </x14:formula1>
          <xm:sqref>C21</xm:sqref>
        </x14:dataValidation>
        <x14:dataValidation type="list" allowBlank="1" showInputMessage="1" showErrorMessage="1">
          <x14:formula1>
            <xm:f>'Tarieven haarlem'!$A$88:$A$101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36"/>
  <sheetViews>
    <sheetView workbookViewId="0">
      <selection activeCell="D2" sqref="D2"/>
    </sheetView>
  </sheetViews>
  <sheetFormatPr defaultColWidth="8.86328125" defaultRowHeight="14.25" x14ac:dyDescent="0.65"/>
  <cols>
    <col min="1" max="1" width="8.86328125" style="7"/>
    <col min="2" max="2" width="21.7265625" style="7" customWidth="1"/>
    <col min="3" max="3" width="27" style="7" customWidth="1"/>
    <col min="4" max="4" width="27.40625" style="7" customWidth="1"/>
    <col min="5" max="5" width="18.40625" customWidth="1"/>
    <col min="6" max="7" width="14.7265625" customWidth="1"/>
    <col min="10" max="10" width="14.1328125" customWidth="1"/>
    <col min="14" max="14" width="20.40625" customWidth="1"/>
  </cols>
  <sheetData>
    <row r="1" spans="1:6" ht="18.95" x14ac:dyDescent="0.25">
      <c r="A1" s="2"/>
      <c r="B1" s="13" t="s">
        <v>12</v>
      </c>
      <c r="C1" s="19" t="s">
        <v>109</v>
      </c>
      <c r="D1" s="20">
        <v>44013</v>
      </c>
      <c r="E1" s="14"/>
      <c r="F1" s="2"/>
    </row>
    <row r="2" spans="1:6" ht="30" x14ac:dyDescent="0.2">
      <c r="A2"/>
      <c r="B2" s="15" t="s">
        <v>41</v>
      </c>
      <c r="C2" s="16"/>
      <c r="D2" s="16" t="s">
        <v>42</v>
      </c>
      <c r="E2" s="16" t="s">
        <v>43</v>
      </c>
    </row>
    <row r="3" spans="1:6" ht="15.95" thickBot="1" x14ac:dyDescent="0.25">
      <c r="A3"/>
      <c r="B3" s="18">
        <f>+INVOERBLAD!C5</f>
        <v>0</v>
      </c>
      <c r="C3" s="17"/>
      <c r="D3" s="17">
        <f>+INVOERBLAD!C6</f>
        <v>0</v>
      </c>
      <c r="E3" s="17" t="e">
        <f>LOOKUP(+INVOERBLAD!C6,$B$6:$C$20)</f>
        <v>#N/A</v>
      </c>
    </row>
    <row r="4" spans="1:6" ht="15.95" thickTop="1" x14ac:dyDescent="0.2">
      <c r="A4"/>
      <c r="B4" s="11"/>
      <c r="C4" s="12"/>
      <c r="D4"/>
    </row>
    <row r="5" spans="1:6" ht="18.95" x14ac:dyDescent="0.25">
      <c r="A5" s="2"/>
      <c r="B5" s="3" t="s">
        <v>16</v>
      </c>
      <c r="C5" s="27" t="s">
        <v>17</v>
      </c>
      <c r="D5"/>
    </row>
    <row r="6" spans="1:6" ht="15" x14ac:dyDescent="0.2">
      <c r="A6" s="2"/>
      <c r="B6" s="21">
        <v>6</v>
      </c>
      <c r="C6" s="22" t="s">
        <v>18</v>
      </c>
      <c r="D6"/>
    </row>
    <row r="7" spans="1:6" ht="15" x14ac:dyDescent="0.2">
      <c r="A7" s="2"/>
      <c r="B7" s="21">
        <v>7</v>
      </c>
      <c r="C7" s="22" t="s">
        <v>18</v>
      </c>
      <c r="D7"/>
    </row>
    <row r="8" spans="1:6" ht="15" x14ac:dyDescent="0.2">
      <c r="A8" s="2"/>
      <c r="B8" s="21">
        <v>8</v>
      </c>
      <c r="C8" s="22" t="s">
        <v>19</v>
      </c>
      <c r="D8"/>
    </row>
    <row r="9" spans="1:6" ht="15" x14ac:dyDescent="0.2">
      <c r="A9" s="2"/>
      <c r="B9" s="21">
        <v>9</v>
      </c>
      <c r="C9" s="22" t="s">
        <v>20</v>
      </c>
      <c r="D9"/>
    </row>
    <row r="10" spans="1:6" ht="15" x14ac:dyDescent="0.2">
      <c r="A10" s="2"/>
      <c r="B10" s="21">
        <v>10</v>
      </c>
      <c r="C10" s="22" t="s">
        <v>21</v>
      </c>
      <c r="D10"/>
    </row>
    <row r="11" spans="1:6" ht="15" x14ac:dyDescent="0.2">
      <c r="A11" s="2"/>
      <c r="B11" s="21">
        <v>11</v>
      </c>
      <c r="C11" s="22" t="s">
        <v>22</v>
      </c>
      <c r="D11"/>
    </row>
    <row r="12" spans="1:6" ht="15" x14ac:dyDescent="0.2">
      <c r="A12" s="2"/>
      <c r="B12" s="21">
        <v>12</v>
      </c>
      <c r="C12" s="22" t="s">
        <v>23</v>
      </c>
      <c r="D12"/>
    </row>
    <row r="13" spans="1:6" ht="15" x14ac:dyDescent="0.2">
      <c r="A13" s="2"/>
      <c r="B13" s="23">
        <v>13</v>
      </c>
      <c r="C13" s="24" t="s">
        <v>24</v>
      </c>
      <c r="D13"/>
    </row>
    <row r="14" spans="1:6" ht="15" x14ac:dyDescent="0.2">
      <c r="A14" s="2"/>
      <c r="B14" s="23">
        <v>15</v>
      </c>
      <c r="C14" s="24" t="s">
        <v>1</v>
      </c>
      <c r="D14"/>
    </row>
    <row r="15" spans="1:6" ht="15" x14ac:dyDescent="0.2">
      <c r="A15" s="2"/>
      <c r="B15" s="23">
        <v>17</v>
      </c>
      <c r="C15" s="24" t="s">
        <v>25</v>
      </c>
      <c r="D15"/>
    </row>
    <row r="16" spans="1:6" ht="15" x14ac:dyDescent="0.2">
      <c r="A16" s="2"/>
      <c r="B16" s="25">
        <v>19</v>
      </c>
      <c r="C16" s="26" t="s">
        <v>26</v>
      </c>
      <c r="D16"/>
    </row>
    <row r="17" spans="1:4" ht="15" x14ac:dyDescent="0.2">
      <c r="A17" s="2"/>
      <c r="B17" s="25">
        <v>23</v>
      </c>
      <c r="C17" s="26" t="s">
        <v>27</v>
      </c>
      <c r="D17"/>
    </row>
    <row r="18" spans="1:4" ht="15" x14ac:dyDescent="0.2">
      <c r="A18" s="2"/>
      <c r="B18" s="25">
        <v>39</v>
      </c>
      <c r="C18" s="26" t="s">
        <v>13</v>
      </c>
      <c r="D18"/>
    </row>
    <row r="19" spans="1:4" ht="15" x14ac:dyDescent="0.2">
      <c r="A19" s="2"/>
      <c r="B19" s="25">
        <v>50</v>
      </c>
      <c r="C19" s="26" t="s">
        <v>14</v>
      </c>
      <c r="D19"/>
    </row>
    <row r="20" spans="1:4" ht="15" x14ac:dyDescent="0.2">
      <c r="A20" s="2"/>
      <c r="B20" s="25">
        <v>60</v>
      </c>
      <c r="C20" s="26" t="s">
        <v>15</v>
      </c>
      <c r="D20"/>
    </row>
    <row r="21" spans="1:4" ht="15" x14ac:dyDescent="0.2">
      <c r="A21" s="2"/>
      <c r="B21" s="2"/>
      <c r="C21" s="2"/>
      <c r="D21"/>
    </row>
    <row r="22" spans="1:4" ht="15.95" thickBot="1" x14ac:dyDescent="0.25">
      <c r="A22" s="2"/>
      <c r="B22" s="4" t="s">
        <v>28</v>
      </c>
      <c r="C22" s="2"/>
      <c r="D22"/>
    </row>
    <row r="23" spans="1:4" ht="14.5" thickBot="1" x14ac:dyDescent="0.7">
      <c r="A23" s="2"/>
      <c r="B23" s="5" t="s">
        <v>16</v>
      </c>
      <c r="C23" s="28" t="s">
        <v>29</v>
      </c>
      <c r="D23"/>
    </row>
    <row r="24" spans="1:4" ht="15.95" thickBot="1" x14ac:dyDescent="0.25">
      <c r="A24" s="2"/>
      <c r="B24" s="6" t="s">
        <v>30</v>
      </c>
      <c r="C24" s="29" t="s">
        <v>18</v>
      </c>
      <c r="D24"/>
    </row>
    <row r="25" spans="1:4" ht="15.75" thickBot="1" x14ac:dyDescent="0.3">
      <c r="A25" s="2"/>
      <c r="B25" s="6">
        <v>8</v>
      </c>
      <c r="C25" s="29" t="s">
        <v>19</v>
      </c>
      <c r="D25"/>
    </row>
    <row r="26" spans="1:4" ht="15.75" thickBot="1" x14ac:dyDescent="0.3">
      <c r="A26" s="2"/>
      <c r="B26" s="6">
        <v>9</v>
      </c>
      <c r="C26" s="29" t="s">
        <v>20</v>
      </c>
      <c r="D26"/>
    </row>
    <row r="27" spans="1:4" ht="15.75" thickBot="1" x14ac:dyDescent="0.3">
      <c r="A27" s="2"/>
      <c r="B27" s="6">
        <v>10</v>
      </c>
      <c r="C27" s="29" t="s">
        <v>21</v>
      </c>
      <c r="D27"/>
    </row>
    <row r="28" spans="1:4" ht="15.75" thickBot="1" x14ac:dyDescent="0.3">
      <c r="A28" s="2"/>
      <c r="B28" s="6">
        <v>11</v>
      </c>
      <c r="C28" s="29" t="s">
        <v>22</v>
      </c>
      <c r="D28"/>
    </row>
    <row r="29" spans="1:4" ht="15.75" thickBot="1" x14ac:dyDescent="0.3">
      <c r="A29" s="2"/>
      <c r="B29" s="6">
        <v>12</v>
      </c>
      <c r="C29" s="29" t="s">
        <v>23</v>
      </c>
      <c r="D29"/>
    </row>
    <row r="30" spans="1:4" ht="14.5" thickBot="1" x14ac:dyDescent="0.7">
      <c r="A30" s="2"/>
      <c r="B30" s="6" t="s">
        <v>31</v>
      </c>
      <c r="C30" s="29" t="s">
        <v>24</v>
      </c>
      <c r="D30"/>
    </row>
    <row r="31" spans="1:4" ht="14.5" thickBot="1" x14ac:dyDescent="0.7">
      <c r="A31" s="2"/>
      <c r="B31" s="6" t="s">
        <v>32</v>
      </c>
      <c r="C31" s="29" t="s">
        <v>1</v>
      </c>
      <c r="D31"/>
    </row>
    <row r="32" spans="1:4" ht="14.5" thickBot="1" x14ac:dyDescent="0.7">
      <c r="A32" s="2"/>
      <c r="B32" s="6" t="s">
        <v>33</v>
      </c>
      <c r="C32" s="29" t="s">
        <v>25</v>
      </c>
      <c r="D32"/>
    </row>
    <row r="33" spans="1:4" ht="14.5" thickBot="1" x14ac:dyDescent="0.7">
      <c r="A33" s="2"/>
      <c r="B33" s="6" t="s">
        <v>34</v>
      </c>
      <c r="C33" s="29" t="s">
        <v>26</v>
      </c>
      <c r="D33"/>
    </row>
    <row r="34" spans="1:4" ht="14.5" thickBot="1" x14ac:dyDescent="0.7">
      <c r="A34" s="2"/>
      <c r="B34" s="6" t="s">
        <v>35</v>
      </c>
      <c r="C34" s="29" t="s">
        <v>27</v>
      </c>
      <c r="D34"/>
    </row>
    <row r="35" spans="1:4" ht="14.5" thickBot="1" x14ac:dyDescent="0.7">
      <c r="A35" s="2"/>
      <c r="B35" s="6" t="s">
        <v>36</v>
      </c>
      <c r="C35" s="29" t="s">
        <v>37</v>
      </c>
      <c r="D35"/>
    </row>
    <row r="36" spans="1:4" x14ac:dyDescent="0.65">
      <c r="D36"/>
    </row>
  </sheetData>
  <sheetProtection selectLockedCells="1" selectUnlockedCells="1"/>
  <conditionalFormatting sqref="B2:E3">
    <cfRule type="cellIs" dxfId="47" priority="36" operator="equal">
      <formula>"nnb"</formula>
    </cfRule>
  </conditionalFormatting>
  <conditionalFormatting sqref="B3:E3">
    <cfRule type="containsText" dxfId="46" priority="35" operator="containsText" text="Don">
      <formula>NOT(ISERROR(SEARCH("Don",B3)))</formula>
    </cfRule>
  </conditionalFormatting>
  <conditionalFormatting sqref="B3:E3">
    <cfRule type="containsText" dxfId="45" priority="33" operator="containsText" text="Nog geen lid">
      <formula>NOT(ISERROR(SEARCH("Nog geen lid",B3)))</formula>
    </cfRule>
    <cfRule type="containsText" dxfId="44" priority="34" operator="containsText" text="ASPL">
      <formula>NOT(ISERROR(SEARCH("ASPL",B3)))</formula>
    </cfRule>
  </conditionalFormatting>
  <conditionalFormatting sqref="F4">
    <cfRule type="cellIs" dxfId="43" priority="24" operator="equal">
      <formula>"nnb"</formula>
    </cfRule>
  </conditionalFormatting>
  <conditionalFormatting sqref="F4">
    <cfRule type="containsText" dxfId="42" priority="23" operator="containsText" text="Don">
      <formula>NOT(ISERROR(SEARCH("Don",F4)))</formula>
    </cfRule>
  </conditionalFormatting>
  <conditionalFormatting sqref="F4">
    <cfRule type="containsText" dxfId="41" priority="21" operator="containsText" text="Nog geen lid">
      <formula>NOT(ISERROR(SEARCH("Nog geen lid",F4)))</formula>
    </cfRule>
    <cfRule type="containsText" dxfId="40" priority="22" operator="containsText" text="ASPL">
      <formula>NOT(ISERROR(SEARCH("ASPL",F4)))</formula>
    </cfRule>
  </conditionalFormatting>
  <conditionalFormatting sqref="C4">
    <cfRule type="cellIs" dxfId="39" priority="20" operator="equal">
      <formula>"nnb"</formula>
    </cfRule>
  </conditionalFormatting>
  <conditionalFormatting sqref="C4">
    <cfRule type="containsText" dxfId="38" priority="19" operator="containsText" text="Don">
      <formula>NOT(ISERROR(SEARCH("Don",C4)))</formula>
    </cfRule>
  </conditionalFormatting>
  <conditionalFormatting sqref="C4">
    <cfRule type="containsText" dxfId="37" priority="17" operator="containsText" text="Nog geen lid">
      <formula>NOT(ISERROR(SEARCH("Nog geen lid",C4)))</formula>
    </cfRule>
    <cfRule type="containsText" dxfId="36" priority="18" operator="containsText" text="ASPL">
      <formula>NOT(ISERROR(SEARCH("ASPL",C4)))</formula>
    </cfRule>
  </conditionalFormatting>
  <conditionalFormatting sqref="B4">
    <cfRule type="cellIs" dxfId="35" priority="16" operator="equal">
      <formula>"nnb"</formula>
    </cfRule>
  </conditionalFormatting>
  <conditionalFormatting sqref="B4">
    <cfRule type="containsText" dxfId="34" priority="15" operator="containsText" text="Don">
      <formula>NOT(ISERROR(SEARCH("Don",B4)))</formula>
    </cfRule>
  </conditionalFormatting>
  <conditionalFormatting sqref="B4">
    <cfRule type="containsText" dxfId="33" priority="13" operator="containsText" text="Nog geen lid">
      <formula>NOT(ISERROR(SEARCH("Nog geen lid",B4)))</formula>
    </cfRule>
    <cfRule type="containsText" dxfId="32" priority="14" operator="containsText" text="ASPL">
      <formula>NOT(ISERROR(SEARCH("ASPL",B4)))</formula>
    </cfRule>
  </conditionalFormatting>
  <conditionalFormatting sqref="D4:E20">
    <cfRule type="cellIs" dxfId="31" priority="4" operator="equal">
      <formula>"nnb"</formula>
    </cfRule>
  </conditionalFormatting>
  <conditionalFormatting sqref="D4:E20">
    <cfRule type="containsText" dxfId="30" priority="3" operator="containsText" text="Don">
      <formula>NOT(ISERROR(SEARCH("Don",D4)))</formula>
    </cfRule>
  </conditionalFormatting>
  <conditionalFormatting sqref="D4:E20">
    <cfRule type="containsText" dxfId="29" priority="1" operator="containsText" text="Nog geen lid">
      <formula>NOT(ISERROR(SEARCH("Nog geen lid",D4)))</formula>
    </cfRule>
    <cfRule type="containsText" dxfId="28" priority="2" operator="containsText" text="ASPL">
      <formula>NOT(ISERROR(SEARCH("ASPL",D4)))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E105"/>
  <sheetViews>
    <sheetView topLeftCell="A76" workbookViewId="0">
      <selection activeCell="A91" sqref="A91"/>
    </sheetView>
  </sheetViews>
  <sheetFormatPr defaultColWidth="8.86328125" defaultRowHeight="14.25" x14ac:dyDescent="0.65"/>
  <cols>
    <col min="1" max="2" width="28.1328125" customWidth="1"/>
    <col min="3" max="3" width="24.7265625" customWidth="1"/>
    <col min="4" max="4" width="22.7265625" customWidth="1"/>
    <col min="5" max="5" width="20.40625" customWidth="1"/>
    <col min="6" max="6" width="12.40625" customWidth="1"/>
  </cols>
  <sheetData>
    <row r="1" spans="1:5" ht="18.95" x14ac:dyDescent="0.25">
      <c r="A1" s="52" t="s">
        <v>106</v>
      </c>
    </row>
    <row r="3" spans="1:5" ht="15" x14ac:dyDescent="0.2">
      <c r="A3" s="8" t="s">
        <v>45</v>
      </c>
      <c r="B3" s="8" t="s">
        <v>46</v>
      </c>
      <c r="C3" s="8" t="s">
        <v>47</v>
      </c>
      <c r="D3" s="8" t="s">
        <v>48</v>
      </c>
      <c r="E3" s="8" t="s">
        <v>47</v>
      </c>
    </row>
    <row r="4" spans="1:5" ht="15" x14ac:dyDescent="0.2">
      <c r="A4" t="s">
        <v>27</v>
      </c>
      <c r="B4" s="76">
        <v>231</v>
      </c>
      <c r="C4" s="76">
        <v>105</v>
      </c>
      <c r="D4" s="76">
        <v>212</v>
      </c>
      <c r="E4" s="76">
        <v>105</v>
      </c>
    </row>
    <row r="5" spans="1:5" ht="15" x14ac:dyDescent="0.2">
      <c r="A5" t="s">
        <v>49</v>
      </c>
      <c r="B5" s="76">
        <v>174</v>
      </c>
      <c r="C5" s="76">
        <v>75</v>
      </c>
      <c r="D5" s="76">
        <v>145</v>
      </c>
      <c r="E5" s="76">
        <v>75</v>
      </c>
    </row>
    <row r="6" spans="1:5" ht="15" x14ac:dyDescent="0.2">
      <c r="A6" t="s">
        <v>50</v>
      </c>
      <c r="B6" s="76">
        <v>140</v>
      </c>
      <c r="C6" s="76">
        <v>75</v>
      </c>
      <c r="D6" s="76">
        <v>130</v>
      </c>
      <c r="E6" s="76">
        <v>75</v>
      </c>
    </row>
    <row r="9" spans="1:5" ht="15.95" thickBot="1" x14ac:dyDescent="0.25"/>
    <row r="10" spans="1:5" ht="15.95" thickBot="1" x14ac:dyDescent="0.25">
      <c r="A10" s="43"/>
      <c r="B10" s="44"/>
      <c r="C10" s="45" t="e">
        <f>+INVOERBLAD!C20</f>
        <v>#N/A</v>
      </c>
    </row>
    <row r="11" spans="1:5" ht="17.149999999999999" thickTop="1" thickBot="1" x14ac:dyDescent="0.25">
      <c r="A11" s="46" t="s">
        <v>74</v>
      </c>
      <c r="B11" s="47" t="e">
        <f>+D14</f>
        <v>#N/A</v>
      </c>
      <c r="C11" s="48" t="e">
        <f>LOOKUP(C10,A11:B12)</f>
        <v>#N/A</v>
      </c>
    </row>
    <row r="12" spans="1:5" ht="17.149999999999999" thickTop="1" thickBot="1" x14ac:dyDescent="0.25">
      <c r="A12" s="49" t="s">
        <v>75</v>
      </c>
      <c r="B12" s="50" t="e">
        <f>+D31</f>
        <v>#N/A</v>
      </c>
      <c r="C12" s="51"/>
    </row>
    <row r="13" spans="1:5" ht="15" x14ac:dyDescent="0.2">
      <c r="D13" s="1">
        <f>+Leeftijdscategorie!D3</f>
        <v>0</v>
      </c>
    </row>
    <row r="14" spans="1:5" ht="20.149999999999999" thickBot="1" x14ac:dyDescent="0.3">
      <c r="A14" s="27" t="s">
        <v>17</v>
      </c>
      <c r="B14" s="3" t="s">
        <v>16</v>
      </c>
      <c r="C14" s="15" t="s">
        <v>74</v>
      </c>
      <c r="D14" s="40" t="e">
        <f>LOOKUP(Leeftijdscategorie!D3,$B$15:$C$29)</f>
        <v>#N/A</v>
      </c>
      <c r="E14" s="15"/>
    </row>
    <row r="15" spans="1:5" ht="15.95" thickTop="1" x14ac:dyDescent="0.2">
      <c r="A15" s="22" t="s">
        <v>18</v>
      </c>
      <c r="B15" s="21">
        <v>6</v>
      </c>
      <c r="C15" s="35">
        <f>+$D$6</f>
        <v>130</v>
      </c>
      <c r="D15" s="35"/>
      <c r="E15" s="15"/>
    </row>
    <row r="16" spans="1:5" ht="15" x14ac:dyDescent="0.2">
      <c r="A16" s="22" t="s">
        <v>18</v>
      </c>
      <c r="B16" s="21">
        <v>7</v>
      </c>
      <c r="C16" s="35">
        <f t="shared" ref="C16:C21" si="0">+$D$6</f>
        <v>130</v>
      </c>
      <c r="D16" s="35"/>
      <c r="E16" s="15"/>
    </row>
    <row r="17" spans="1:5" ht="15" x14ac:dyDescent="0.2">
      <c r="A17" s="22" t="s">
        <v>19</v>
      </c>
      <c r="B17" s="21">
        <v>8</v>
      </c>
      <c r="C17" s="35">
        <f t="shared" si="0"/>
        <v>130</v>
      </c>
      <c r="D17" s="35"/>
      <c r="E17" s="15"/>
    </row>
    <row r="18" spans="1:5" ht="15" x14ac:dyDescent="0.2">
      <c r="A18" s="22" t="s">
        <v>20</v>
      </c>
      <c r="B18" s="21">
        <v>9</v>
      </c>
      <c r="C18" s="35">
        <f t="shared" si="0"/>
        <v>130</v>
      </c>
      <c r="D18" s="35"/>
      <c r="E18" s="15"/>
    </row>
    <row r="19" spans="1:5" ht="15" x14ac:dyDescent="0.2">
      <c r="A19" s="22" t="s">
        <v>21</v>
      </c>
      <c r="B19" s="21">
        <v>10</v>
      </c>
      <c r="C19" s="35">
        <f t="shared" si="0"/>
        <v>130</v>
      </c>
      <c r="D19" s="35"/>
      <c r="E19" s="15"/>
    </row>
    <row r="20" spans="1:5" ht="15" x14ac:dyDescent="0.2">
      <c r="A20" s="22" t="s">
        <v>22</v>
      </c>
      <c r="B20" s="21">
        <v>11</v>
      </c>
      <c r="C20" s="35">
        <f t="shared" si="0"/>
        <v>130</v>
      </c>
      <c r="D20" s="35"/>
      <c r="E20" s="15"/>
    </row>
    <row r="21" spans="1:5" ht="15" x14ac:dyDescent="0.2">
      <c r="A21" s="22" t="s">
        <v>23</v>
      </c>
      <c r="B21" s="21">
        <v>12</v>
      </c>
      <c r="C21" s="35">
        <f t="shared" si="0"/>
        <v>130</v>
      </c>
      <c r="D21" s="35"/>
      <c r="E21" s="15"/>
    </row>
    <row r="22" spans="1:5" ht="15" x14ac:dyDescent="0.2">
      <c r="A22" s="24" t="s">
        <v>24</v>
      </c>
      <c r="B22" s="23">
        <v>13</v>
      </c>
      <c r="C22" s="35">
        <f>+$D$5</f>
        <v>145</v>
      </c>
      <c r="D22" s="35"/>
      <c r="E22" s="15"/>
    </row>
    <row r="23" spans="1:5" ht="15" x14ac:dyDescent="0.2">
      <c r="A23" s="24" t="s">
        <v>1</v>
      </c>
      <c r="B23" s="23">
        <v>15</v>
      </c>
      <c r="C23" s="35">
        <f t="shared" ref="C23:C25" si="1">+$D$5</f>
        <v>145</v>
      </c>
      <c r="D23" s="35"/>
      <c r="E23" s="15"/>
    </row>
    <row r="24" spans="1:5" ht="15" x14ac:dyDescent="0.2">
      <c r="A24" s="24" t="s">
        <v>25</v>
      </c>
      <c r="B24" s="23">
        <v>17</v>
      </c>
      <c r="C24" s="35">
        <f t="shared" si="1"/>
        <v>145</v>
      </c>
      <c r="D24" s="35"/>
      <c r="E24" s="15"/>
    </row>
    <row r="25" spans="1:5" ht="15" x14ac:dyDescent="0.2">
      <c r="A25" s="26" t="s">
        <v>26</v>
      </c>
      <c r="B25" s="25">
        <v>19</v>
      </c>
      <c r="C25" s="35">
        <f t="shared" si="1"/>
        <v>145</v>
      </c>
      <c r="D25" s="35"/>
      <c r="E25" s="15"/>
    </row>
    <row r="26" spans="1:5" ht="15" x14ac:dyDescent="0.25">
      <c r="A26" s="26" t="s">
        <v>27</v>
      </c>
      <c r="B26" s="25">
        <v>23</v>
      </c>
      <c r="C26" s="35">
        <f>+$D$4</f>
        <v>212</v>
      </c>
      <c r="D26" s="35"/>
      <c r="E26" s="15"/>
    </row>
    <row r="27" spans="1:5" ht="15" x14ac:dyDescent="0.25">
      <c r="A27" s="26" t="s">
        <v>13</v>
      </c>
      <c r="B27" s="25">
        <v>39</v>
      </c>
      <c r="C27" s="35">
        <f t="shared" ref="C27:C29" si="2">+$D$4</f>
        <v>212</v>
      </c>
      <c r="D27" s="35"/>
      <c r="E27" s="15"/>
    </row>
    <row r="28" spans="1:5" ht="15" x14ac:dyDescent="0.25">
      <c r="A28" s="26" t="s">
        <v>14</v>
      </c>
      <c r="B28" s="25">
        <v>50</v>
      </c>
      <c r="C28" s="35">
        <f t="shared" si="2"/>
        <v>212</v>
      </c>
      <c r="D28" s="35"/>
      <c r="E28" s="15"/>
    </row>
    <row r="29" spans="1:5" ht="15" x14ac:dyDescent="0.25">
      <c r="A29" s="26" t="s">
        <v>15</v>
      </c>
      <c r="B29" s="25">
        <v>60</v>
      </c>
      <c r="C29" s="35">
        <f t="shared" si="2"/>
        <v>212</v>
      </c>
      <c r="D29" s="35"/>
      <c r="E29" s="15"/>
    </row>
    <row r="30" spans="1:5" ht="15" x14ac:dyDescent="0.25">
      <c r="A30" s="36"/>
      <c r="B30" s="37"/>
      <c r="C30" s="38"/>
      <c r="D30" s="38"/>
      <c r="E30" s="39"/>
    </row>
    <row r="31" spans="1:5" ht="19.5" thickBot="1" x14ac:dyDescent="0.35">
      <c r="A31" s="27" t="s">
        <v>17</v>
      </c>
      <c r="B31" s="3" t="s">
        <v>16</v>
      </c>
      <c r="C31" s="15" t="s">
        <v>75</v>
      </c>
      <c r="D31" s="40" t="e">
        <f>LOOKUP(Leeftijdscategorie!D3,$B$32:$C$46)</f>
        <v>#N/A</v>
      </c>
      <c r="E31" s="39"/>
    </row>
    <row r="32" spans="1:5" ht="15.75" thickTop="1" x14ac:dyDescent="0.25">
      <c r="A32" s="22" t="s">
        <v>18</v>
      </c>
      <c r="B32" s="21">
        <v>6</v>
      </c>
      <c r="C32" s="35">
        <f>+$B$6</f>
        <v>140</v>
      </c>
      <c r="D32" s="35"/>
      <c r="E32" s="39"/>
    </row>
    <row r="33" spans="1:5" x14ac:dyDescent="0.65">
      <c r="A33" s="22" t="s">
        <v>18</v>
      </c>
      <c r="B33" s="21">
        <v>7</v>
      </c>
      <c r="C33" s="35">
        <f t="shared" ref="C33:C38" si="3">+$B$6</f>
        <v>140</v>
      </c>
      <c r="D33" s="35"/>
      <c r="E33" s="39"/>
    </row>
    <row r="34" spans="1:5" x14ac:dyDescent="0.65">
      <c r="A34" s="22" t="s">
        <v>19</v>
      </c>
      <c r="B34" s="21">
        <v>8</v>
      </c>
      <c r="C34" s="35">
        <f t="shared" si="3"/>
        <v>140</v>
      </c>
      <c r="D34" s="35"/>
      <c r="E34" s="39"/>
    </row>
    <row r="35" spans="1:5" x14ac:dyDescent="0.65">
      <c r="A35" s="22" t="s">
        <v>20</v>
      </c>
      <c r="B35" s="21">
        <v>9</v>
      </c>
      <c r="C35" s="35">
        <f t="shared" si="3"/>
        <v>140</v>
      </c>
      <c r="D35" s="35"/>
      <c r="E35" s="39"/>
    </row>
    <row r="36" spans="1:5" x14ac:dyDescent="0.65">
      <c r="A36" s="22" t="s">
        <v>21</v>
      </c>
      <c r="B36" s="21">
        <v>10</v>
      </c>
      <c r="C36" s="35">
        <f t="shared" si="3"/>
        <v>140</v>
      </c>
      <c r="D36" s="35"/>
      <c r="E36" s="39"/>
    </row>
    <row r="37" spans="1:5" x14ac:dyDescent="0.65">
      <c r="A37" s="22" t="s">
        <v>22</v>
      </c>
      <c r="B37" s="21">
        <v>11</v>
      </c>
      <c r="C37" s="35">
        <f t="shared" si="3"/>
        <v>140</v>
      </c>
      <c r="D37" s="35"/>
      <c r="E37" s="39"/>
    </row>
    <row r="38" spans="1:5" x14ac:dyDescent="0.65">
      <c r="A38" s="22" t="s">
        <v>23</v>
      </c>
      <c r="B38" s="21">
        <v>12</v>
      </c>
      <c r="C38" s="35">
        <f t="shared" si="3"/>
        <v>140</v>
      </c>
      <c r="D38" s="35"/>
      <c r="E38" s="39"/>
    </row>
    <row r="39" spans="1:5" x14ac:dyDescent="0.65">
      <c r="A39" s="24" t="s">
        <v>24</v>
      </c>
      <c r="B39" s="23">
        <v>13</v>
      </c>
      <c r="C39" s="35">
        <f>+$B$5</f>
        <v>174</v>
      </c>
      <c r="D39" s="35"/>
      <c r="E39" s="39"/>
    </row>
    <row r="40" spans="1:5" x14ac:dyDescent="0.65">
      <c r="A40" s="24" t="s">
        <v>1</v>
      </c>
      <c r="B40" s="23">
        <v>15</v>
      </c>
      <c r="C40" s="35">
        <f t="shared" ref="C40:C42" si="4">+$B$5</f>
        <v>174</v>
      </c>
      <c r="D40" s="35"/>
      <c r="E40" s="39"/>
    </row>
    <row r="41" spans="1:5" x14ac:dyDescent="0.65">
      <c r="A41" s="24" t="s">
        <v>25</v>
      </c>
      <c r="B41" s="23">
        <v>17</v>
      </c>
      <c r="C41" s="35">
        <f t="shared" si="4"/>
        <v>174</v>
      </c>
      <c r="D41" s="35"/>
      <c r="E41" s="39"/>
    </row>
    <row r="42" spans="1:5" x14ac:dyDescent="0.65">
      <c r="A42" s="26" t="s">
        <v>26</v>
      </c>
      <c r="B42" s="25">
        <v>19</v>
      </c>
      <c r="C42" s="35">
        <f t="shared" si="4"/>
        <v>174</v>
      </c>
      <c r="D42" s="35"/>
      <c r="E42" s="39"/>
    </row>
    <row r="43" spans="1:5" x14ac:dyDescent="0.65">
      <c r="A43" s="26" t="s">
        <v>27</v>
      </c>
      <c r="B43" s="25">
        <v>23</v>
      </c>
      <c r="C43" s="35">
        <f>+$B$4</f>
        <v>231</v>
      </c>
      <c r="D43" s="35"/>
      <c r="E43" s="39"/>
    </row>
    <row r="44" spans="1:5" x14ac:dyDescent="0.65">
      <c r="A44" s="26" t="s">
        <v>13</v>
      </c>
      <c r="B44" s="25">
        <v>39</v>
      </c>
      <c r="C44" s="35">
        <f t="shared" ref="C44:C46" si="5">+$B$4</f>
        <v>231</v>
      </c>
      <c r="D44" s="35"/>
      <c r="E44" s="39"/>
    </row>
    <row r="45" spans="1:5" x14ac:dyDescent="0.65">
      <c r="A45" s="26" t="s">
        <v>14</v>
      </c>
      <c r="B45" s="25">
        <v>50</v>
      </c>
      <c r="C45" s="35">
        <f t="shared" si="5"/>
        <v>231</v>
      </c>
      <c r="D45" s="35"/>
    </row>
    <row r="46" spans="1:5" x14ac:dyDescent="0.65">
      <c r="A46" s="26" t="s">
        <v>15</v>
      </c>
      <c r="B46" s="25">
        <v>60</v>
      </c>
      <c r="C46" s="35">
        <f t="shared" si="5"/>
        <v>231</v>
      </c>
      <c r="D46" s="35"/>
    </row>
    <row r="49" spans="1:4" ht="18.25" thickBot="1" x14ac:dyDescent="0.85">
      <c r="A49" s="27" t="s">
        <v>17</v>
      </c>
      <c r="B49" s="3" t="s">
        <v>16</v>
      </c>
      <c r="C49" s="15" t="s">
        <v>75</v>
      </c>
      <c r="D49" s="40" t="e">
        <f>LOOKUP(Leeftijdscategorie!D3,$B$50:$C$64)</f>
        <v>#N/A</v>
      </c>
    </row>
    <row r="50" spans="1:4" ht="14.5" thickTop="1" x14ac:dyDescent="0.65">
      <c r="A50" s="22" t="s">
        <v>18</v>
      </c>
      <c r="B50" s="21">
        <v>6</v>
      </c>
      <c r="C50" s="35">
        <f>+$C$6</f>
        <v>75</v>
      </c>
      <c r="D50" s="35"/>
    </row>
    <row r="51" spans="1:4" x14ac:dyDescent="0.65">
      <c r="A51" s="22" t="s">
        <v>18</v>
      </c>
      <c r="B51" s="21">
        <v>7</v>
      </c>
      <c r="C51" s="35">
        <f t="shared" ref="C51:C56" si="6">+$C$6</f>
        <v>75</v>
      </c>
      <c r="D51" s="35"/>
    </row>
    <row r="52" spans="1:4" x14ac:dyDescent="0.65">
      <c r="A52" s="22" t="s">
        <v>19</v>
      </c>
      <c r="B52" s="21">
        <v>8</v>
      </c>
      <c r="C52" s="35">
        <f t="shared" si="6"/>
        <v>75</v>
      </c>
      <c r="D52" s="35"/>
    </row>
    <row r="53" spans="1:4" x14ac:dyDescent="0.65">
      <c r="A53" s="22" t="s">
        <v>20</v>
      </c>
      <c r="B53" s="21">
        <v>9</v>
      </c>
      <c r="C53" s="35">
        <f t="shared" si="6"/>
        <v>75</v>
      </c>
      <c r="D53" s="35"/>
    </row>
    <row r="54" spans="1:4" x14ac:dyDescent="0.65">
      <c r="A54" s="22" t="s">
        <v>21</v>
      </c>
      <c r="B54" s="21">
        <v>10</v>
      </c>
      <c r="C54" s="35">
        <f t="shared" si="6"/>
        <v>75</v>
      </c>
      <c r="D54" s="35"/>
    </row>
    <row r="55" spans="1:4" x14ac:dyDescent="0.65">
      <c r="A55" s="22" t="s">
        <v>22</v>
      </c>
      <c r="B55" s="21">
        <v>11</v>
      </c>
      <c r="C55" s="35">
        <f t="shared" si="6"/>
        <v>75</v>
      </c>
      <c r="D55" s="35"/>
    </row>
    <row r="56" spans="1:4" x14ac:dyDescent="0.65">
      <c r="A56" s="22" t="s">
        <v>23</v>
      </c>
      <c r="B56" s="21">
        <v>12</v>
      </c>
      <c r="C56" s="35">
        <f t="shared" si="6"/>
        <v>75</v>
      </c>
      <c r="D56" s="35"/>
    </row>
    <row r="57" spans="1:4" x14ac:dyDescent="0.65">
      <c r="A57" s="24" t="s">
        <v>24</v>
      </c>
      <c r="B57" s="23">
        <v>13</v>
      </c>
      <c r="C57" s="35">
        <f t="shared" ref="C57:C59" si="7">+$C$5</f>
        <v>75</v>
      </c>
      <c r="D57" s="35"/>
    </row>
    <row r="58" spans="1:4" x14ac:dyDescent="0.65">
      <c r="A58" s="24" t="s">
        <v>1</v>
      </c>
      <c r="B58" s="23">
        <v>15</v>
      </c>
      <c r="C58" s="35">
        <f t="shared" si="7"/>
        <v>75</v>
      </c>
      <c r="D58" s="35"/>
    </row>
    <row r="59" spans="1:4" x14ac:dyDescent="0.65">
      <c r="A59" s="24" t="s">
        <v>25</v>
      </c>
      <c r="B59" s="23">
        <v>17</v>
      </c>
      <c r="C59" s="35">
        <f t="shared" si="7"/>
        <v>75</v>
      </c>
      <c r="D59" s="35"/>
    </row>
    <row r="60" spans="1:4" x14ac:dyDescent="0.65">
      <c r="A60" s="26" t="s">
        <v>26</v>
      </c>
      <c r="B60" s="25">
        <v>19</v>
      </c>
      <c r="C60" s="35">
        <f>+$C$4</f>
        <v>105</v>
      </c>
      <c r="D60" s="35"/>
    </row>
    <row r="61" spans="1:4" x14ac:dyDescent="0.65">
      <c r="A61" s="26" t="s">
        <v>27</v>
      </c>
      <c r="B61" s="25">
        <v>23</v>
      </c>
      <c r="C61" s="35">
        <f t="shared" ref="C61:C64" si="8">+$C$4</f>
        <v>105</v>
      </c>
      <c r="D61" s="35"/>
    </row>
    <row r="62" spans="1:4" x14ac:dyDescent="0.65">
      <c r="A62" s="26" t="s">
        <v>13</v>
      </c>
      <c r="B62" s="25">
        <v>39</v>
      </c>
      <c r="C62" s="35">
        <f t="shared" si="8"/>
        <v>105</v>
      </c>
      <c r="D62" s="35"/>
    </row>
    <row r="63" spans="1:4" x14ac:dyDescent="0.65">
      <c r="A63" s="26" t="s">
        <v>14</v>
      </c>
      <c r="B63" s="25">
        <v>50</v>
      </c>
      <c r="C63" s="35">
        <f t="shared" si="8"/>
        <v>105</v>
      </c>
      <c r="D63" s="35"/>
    </row>
    <row r="64" spans="1:4" x14ac:dyDescent="0.65">
      <c r="A64" s="26" t="s">
        <v>15</v>
      </c>
      <c r="B64" s="25">
        <v>60</v>
      </c>
      <c r="C64" s="35">
        <f t="shared" si="8"/>
        <v>105</v>
      </c>
      <c r="D64" s="35"/>
    </row>
    <row r="65" spans="1:4" ht="16.5" customHeight="1" x14ac:dyDescent="0.65"/>
    <row r="66" spans="1:4" ht="16.5" customHeight="1" thickBot="1" x14ac:dyDescent="0.7">
      <c r="A66" s="54" t="s">
        <v>81</v>
      </c>
      <c r="B66" s="10" t="e">
        <f>LOOKUP(INVOERBLAD!C18,$A$71:$B$84)</f>
        <v>#N/A</v>
      </c>
    </row>
    <row r="67" spans="1:4" ht="14.75" thickTop="1" thickBot="1" x14ac:dyDescent="0.7">
      <c r="A67" s="54" t="s">
        <v>82</v>
      </c>
      <c r="B67" s="10" t="e">
        <f>LOOKUP(INVOERBLAD!C23,$A$71:$B$84)</f>
        <v>#N/A</v>
      </c>
      <c r="C67" s="53">
        <f>IFERROR(B67,1)</f>
        <v>1</v>
      </c>
      <c r="D67" s="41">
        <f>IF(C67=1,0,+D49)</f>
        <v>0</v>
      </c>
    </row>
    <row r="68" spans="1:4" ht="14.5" thickTop="1" x14ac:dyDescent="0.65">
      <c r="A68" s="9" t="s">
        <v>51</v>
      </c>
    </row>
    <row r="69" spans="1:4" x14ac:dyDescent="0.65">
      <c r="A69" s="9" t="s">
        <v>74</v>
      </c>
      <c r="B69" s="9"/>
    </row>
    <row r="70" spans="1:4" x14ac:dyDescent="0.65">
      <c r="A70" s="9" t="s">
        <v>75</v>
      </c>
      <c r="B70" s="9" t="s">
        <v>73</v>
      </c>
    </row>
    <row r="71" spans="1:4" x14ac:dyDescent="0.65">
      <c r="A71" s="9" t="s">
        <v>53</v>
      </c>
      <c r="B71" s="9" t="s">
        <v>93</v>
      </c>
    </row>
    <row r="72" spans="1:4" x14ac:dyDescent="0.65">
      <c r="A72" s="9" t="s">
        <v>55</v>
      </c>
      <c r="B72" s="9" t="s">
        <v>94</v>
      </c>
    </row>
    <row r="73" spans="1:4" x14ac:dyDescent="0.65">
      <c r="A73" s="9" t="s">
        <v>57</v>
      </c>
      <c r="B73" s="9" t="s">
        <v>95</v>
      </c>
    </row>
    <row r="74" spans="1:4" x14ac:dyDescent="0.65">
      <c r="A74" s="9" t="s">
        <v>59</v>
      </c>
      <c r="B74" s="9" t="s">
        <v>69</v>
      </c>
    </row>
    <row r="75" spans="1:4" x14ac:dyDescent="0.65">
      <c r="A75" s="9" t="s">
        <v>61</v>
      </c>
      <c r="B75" s="9" t="s">
        <v>70</v>
      </c>
    </row>
    <row r="76" spans="1:4" x14ac:dyDescent="0.65">
      <c r="A76" s="9" t="s">
        <v>63</v>
      </c>
      <c r="B76" s="9" t="s">
        <v>71</v>
      </c>
    </row>
    <row r="77" spans="1:4" x14ac:dyDescent="0.65">
      <c r="A77" s="9" t="s">
        <v>65</v>
      </c>
      <c r="B77" s="9" t="s">
        <v>96</v>
      </c>
    </row>
    <row r="78" spans="1:4" x14ac:dyDescent="0.65">
      <c r="A78" s="9" t="s">
        <v>52</v>
      </c>
      <c r="B78" s="9" t="s">
        <v>66</v>
      </c>
    </row>
    <row r="79" spans="1:4" x14ac:dyDescent="0.65">
      <c r="A79" s="9" t="s">
        <v>54</v>
      </c>
      <c r="B79" s="9" t="s">
        <v>67</v>
      </c>
    </row>
    <row r="80" spans="1:4" x14ac:dyDescent="0.65">
      <c r="A80" s="9" t="s">
        <v>56</v>
      </c>
      <c r="B80" s="9" t="s">
        <v>68</v>
      </c>
    </row>
    <row r="81" spans="1:2" x14ac:dyDescent="0.65">
      <c r="A81" s="9" t="s">
        <v>58</v>
      </c>
      <c r="B81" s="9" t="s">
        <v>69</v>
      </c>
    </row>
    <row r="82" spans="1:2" x14ac:dyDescent="0.65">
      <c r="A82" s="9" t="s">
        <v>60</v>
      </c>
      <c r="B82" s="9" t="s">
        <v>70</v>
      </c>
    </row>
    <row r="83" spans="1:2" x14ac:dyDescent="0.65">
      <c r="A83" s="9" t="s">
        <v>62</v>
      </c>
      <c r="B83" s="9" t="s">
        <v>71</v>
      </c>
    </row>
    <row r="84" spans="1:2" x14ac:dyDescent="0.65">
      <c r="A84" s="9" t="s">
        <v>64</v>
      </c>
      <c r="B84" s="9" t="s">
        <v>72</v>
      </c>
    </row>
    <row r="86" spans="1:2" ht="14.5" thickBot="1" x14ac:dyDescent="0.7">
      <c r="A86" s="54" t="s">
        <v>81</v>
      </c>
      <c r="B86" s="10" t="e">
        <f>LOOKUP(INVOERBLAD!C18,$A$88:$B$101)</f>
        <v>#N/A</v>
      </c>
    </row>
    <row r="87" spans="1:2" ht="14.75" thickTop="1" thickBot="1" x14ac:dyDescent="0.7">
      <c r="A87" s="54" t="s">
        <v>82</v>
      </c>
      <c r="B87" s="10" t="e">
        <f>LOOKUP(INVOERBLAD!C23,$A$88:$B$101)</f>
        <v>#N/A</v>
      </c>
    </row>
    <row r="88" spans="1:2" ht="14.5" thickTop="1" x14ac:dyDescent="0.65">
      <c r="A88" s="9" t="s">
        <v>53</v>
      </c>
      <c r="B88" s="9" t="s">
        <v>74</v>
      </c>
    </row>
    <row r="89" spans="1:2" x14ac:dyDescent="0.65">
      <c r="A89" s="9" t="s">
        <v>55</v>
      </c>
      <c r="B89" s="9" t="s">
        <v>74</v>
      </c>
    </row>
    <row r="90" spans="1:2" x14ac:dyDescent="0.65">
      <c r="A90" s="9" t="s">
        <v>57</v>
      </c>
      <c r="B90" s="9" t="s">
        <v>74</v>
      </c>
    </row>
    <row r="91" spans="1:2" x14ac:dyDescent="0.65">
      <c r="A91" s="9" t="s">
        <v>59</v>
      </c>
      <c r="B91" s="9" t="s">
        <v>74</v>
      </c>
    </row>
    <row r="92" spans="1:2" x14ac:dyDescent="0.65">
      <c r="A92" s="9" t="s">
        <v>61</v>
      </c>
      <c r="B92" s="9" t="s">
        <v>74</v>
      </c>
    </row>
    <row r="93" spans="1:2" x14ac:dyDescent="0.65">
      <c r="A93" s="9" t="s">
        <v>63</v>
      </c>
      <c r="B93" s="9" t="s">
        <v>74</v>
      </c>
    </row>
    <row r="94" spans="1:2" x14ac:dyDescent="0.65">
      <c r="A94" s="9" t="s">
        <v>65</v>
      </c>
      <c r="B94" s="9" t="s">
        <v>74</v>
      </c>
    </row>
    <row r="95" spans="1:2" x14ac:dyDescent="0.65">
      <c r="A95" s="9" t="s">
        <v>52</v>
      </c>
      <c r="B95" s="9" t="s">
        <v>75</v>
      </c>
    </row>
    <row r="96" spans="1:2" x14ac:dyDescent="0.65">
      <c r="A96" s="9" t="s">
        <v>54</v>
      </c>
      <c r="B96" s="9" t="s">
        <v>75</v>
      </c>
    </row>
    <row r="97" spans="1:3" x14ac:dyDescent="0.65">
      <c r="A97" s="9" t="s">
        <v>56</v>
      </c>
      <c r="B97" s="9" t="s">
        <v>75</v>
      </c>
    </row>
    <row r="98" spans="1:3" x14ac:dyDescent="0.65">
      <c r="A98" s="9" t="s">
        <v>58</v>
      </c>
      <c r="B98" s="9" t="s">
        <v>75</v>
      </c>
    </row>
    <row r="99" spans="1:3" x14ac:dyDescent="0.65">
      <c r="A99" s="9" t="s">
        <v>60</v>
      </c>
      <c r="B99" s="9" t="s">
        <v>75</v>
      </c>
    </row>
    <row r="100" spans="1:3" x14ac:dyDescent="0.65">
      <c r="A100" s="9" t="s">
        <v>62</v>
      </c>
      <c r="B100" s="9" t="s">
        <v>75</v>
      </c>
    </row>
    <row r="101" spans="1:3" x14ac:dyDescent="0.65">
      <c r="A101" s="9" t="s">
        <v>64</v>
      </c>
      <c r="B101" s="9" t="s">
        <v>75</v>
      </c>
    </row>
    <row r="103" spans="1:3" ht="14.5" thickBot="1" x14ac:dyDescent="0.7">
      <c r="A103" s="9" t="s">
        <v>8</v>
      </c>
      <c r="B103" s="33">
        <v>0</v>
      </c>
      <c r="C103" s="10" t="e">
        <f>LOOKUP(INVOERBLAD!C21,$A$103:$B$105)</f>
        <v>#N/A</v>
      </c>
    </row>
    <row r="104" spans="1:3" ht="14.5" thickTop="1" x14ac:dyDescent="0.65">
      <c r="A104" s="9" t="s">
        <v>78</v>
      </c>
      <c r="B104" s="33">
        <v>6</v>
      </c>
    </row>
    <row r="105" spans="1:3" x14ac:dyDescent="0.65">
      <c r="A105" s="9"/>
      <c r="B105" s="32"/>
    </row>
  </sheetData>
  <sheetProtection selectLockedCells="1" selectUnlockedCells="1"/>
  <conditionalFormatting sqref="B66">
    <cfRule type="cellIs" dxfId="27" priority="36" operator="equal">
      <formula>"nnb"</formula>
    </cfRule>
  </conditionalFormatting>
  <conditionalFormatting sqref="B66">
    <cfRule type="containsText" dxfId="26" priority="35" operator="containsText" text="Don">
      <formula>NOT(ISERROR(SEARCH("Don",B66)))</formula>
    </cfRule>
  </conditionalFormatting>
  <conditionalFormatting sqref="B66">
    <cfRule type="containsText" dxfId="25" priority="33" operator="containsText" text="Nog geen lid">
      <formula>NOT(ISERROR(SEARCH("Nog geen lid",B66)))</formula>
    </cfRule>
    <cfRule type="containsText" dxfId="24" priority="34" operator="containsText" text="ASPL">
      <formula>NOT(ISERROR(SEARCH("ASPL",B66)))</formula>
    </cfRule>
  </conditionalFormatting>
  <conditionalFormatting sqref="B86:B87">
    <cfRule type="cellIs" dxfId="23" priority="32" operator="equal">
      <formula>"nnb"</formula>
    </cfRule>
  </conditionalFormatting>
  <conditionalFormatting sqref="B86:B87">
    <cfRule type="containsText" dxfId="22" priority="31" operator="containsText" text="Don">
      <formula>NOT(ISERROR(SEARCH("Don",B86)))</formula>
    </cfRule>
  </conditionalFormatting>
  <conditionalFormatting sqref="B86:B87">
    <cfRule type="containsText" dxfId="21" priority="29" operator="containsText" text="Nog geen lid">
      <formula>NOT(ISERROR(SEARCH("Nog geen lid",B86)))</formula>
    </cfRule>
    <cfRule type="containsText" dxfId="20" priority="30" operator="containsText" text="ASPL">
      <formula>NOT(ISERROR(SEARCH("ASPL",B86)))</formula>
    </cfRule>
  </conditionalFormatting>
  <conditionalFormatting sqref="C103">
    <cfRule type="cellIs" dxfId="19" priority="28" operator="equal">
      <formula>"nnb"</formula>
    </cfRule>
  </conditionalFormatting>
  <conditionalFormatting sqref="C103">
    <cfRule type="containsText" dxfId="18" priority="27" operator="containsText" text="Don">
      <formula>NOT(ISERROR(SEARCH("Don",C103)))</formula>
    </cfRule>
  </conditionalFormatting>
  <conditionalFormatting sqref="C103">
    <cfRule type="containsText" dxfId="17" priority="25" operator="containsText" text="Nog geen lid">
      <formula>NOT(ISERROR(SEARCH("Nog geen lid",C103)))</formula>
    </cfRule>
    <cfRule type="containsText" dxfId="16" priority="26" operator="containsText" text="ASPL">
      <formula>NOT(ISERROR(SEARCH("ASPL",C103)))</formula>
    </cfRule>
  </conditionalFormatting>
  <conditionalFormatting sqref="D14">
    <cfRule type="cellIs" dxfId="15" priority="24" operator="equal">
      <formula>"nnb"</formula>
    </cfRule>
  </conditionalFormatting>
  <conditionalFormatting sqref="D14">
    <cfRule type="containsText" dxfId="14" priority="23" operator="containsText" text="Don">
      <formula>NOT(ISERROR(SEARCH("Don",D14)))</formula>
    </cfRule>
  </conditionalFormatting>
  <conditionalFormatting sqref="D14">
    <cfRule type="containsText" dxfId="13" priority="21" operator="containsText" text="Nog geen lid">
      <formula>NOT(ISERROR(SEARCH("Nog geen lid",D14)))</formula>
    </cfRule>
    <cfRule type="containsText" dxfId="12" priority="22" operator="containsText" text="ASPL">
      <formula>NOT(ISERROR(SEARCH("ASPL",D14)))</formula>
    </cfRule>
  </conditionalFormatting>
  <conditionalFormatting sqref="D31">
    <cfRule type="cellIs" dxfId="11" priority="20" operator="equal">
      <formula>"nnb"</formula>
    </cfRule>
  </conditionalFormatting>
  <conditionalFormatting sqref="D31">
    <cfRule type="containsText" dxfId="10" priority="19" operator="containsText" text="Don">
      <formula>NOT(ISERROR(SEARCH("Don",D31)))</formula>
    </cfRule>
  </conditionalFormatting>
  <conditionalFormatting sqref="D31">
    <cfRule type="containsText" dxfId="9" priority="17" operator="containsText" text="Nog geen lid">
      <formula>NOT(ISERROR(SEARCH("Nog geen lid",D31)))</formula>
    </cfRule>
    <cfRule type="containsText" dxfId="8" priority="18" operator="containsText" text="ASPL">
      <formula>NOT(ISERROR(SEARCH("ASPL",D31)))</formula>
    </cfRule>
  </conditionalFormatting>
  <conditionalFormatting sqref="C11">
    <cfRule type="cellIs" dxfId="7" priority="12" operator="equal">
      <formula>"nnb"</formula>
    </cfRule>
  </conditionalFormatting>
  <conditionalFormatting sqref="C11">
    <cfRule type="containsText" dxfId="6" priority="11" operator="containsText" text="Don">
      <formula>NOT(ISERROR(SEARCH("Don",C11)))</formula>
    </cfRule>
  </conditionalFormatting>
  <conditionalFormatting sqref="C11">
    <cfRule type="containsText" dxfId="5" priority="9" operator="containsText" text="Nog geen lid">
      <formula>NOT(ISERROR(SEARCH("Nog geen lid",C11)))</formula>
    </cfRule>
    <cfRule type="containsText" dxfId="4" priority="10" operator="containsText" text="ASPL">
      <formula>NOT(ISERROR(SEARCH("ASPL",C11)))</formula>
    </cfRule>
  </conditionalFormatting>
  <conditionalFormatting sqref="D49">
    <cfRule type="cellIs" dxfId="3" priority="8" operator="equal">
      <formula>"nnb"</formula>
    </cfRule>
  </conditionalFormatting>
  <conditionalFormatting sqref="D49">
    <cfRule type="containsText" dxfId="2" priority="7" operator="containsText" text="Don">
      <formula>NOT(ISERROR(SEARCH("Don",D49)))</formula>
    </cfRule>
  </conditionalFormatting>
  <conditionalFormatting sqref="D49">
    <cfRule type="containsText" dxfId="1" priority="5" operator="containsText" text="Nog geen lid">
      <formula>NOT(ISERROR(SEARCH("Nog geen lid",D49)))</formula>
    </cfRule>
    <cfRule type="containsText" dxfId="0" priority="6" operator="containsText" text="ASPL">
      <formula>NOT(ISERROR(SEARCH("ASPL",D49)))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INVOERBLAD</vt:lpstr>
      <vt:lpstr>Leeftijdscategorie</vt:lpstr>
      <vt:lpstr>Tarieven haarlem</vt:lpstr>
      <vt:lpstr>INVOERBLAD!Afdrukbereik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weel240</dc:creator>
  <cp:lastModifiedBy>P. Mo</cp:lastModifiedBy>
  <cp:lastPrinted>2018-07-16T11:46:00Z</cp:lastPrinted>
  <dcterms:created xsi:type="dcterms:W3CDTF">2018-07-14T06:51:26Z</dcterms:created>
  <dcterms:modified xsi:type="dcterms:W3CDTF">2020-07-27T09:20:52Z</dcterms:modified>
</cp:coreProperties>
</file>